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mileigh\Google Drive\Nutrient Management Communications Specialist\Resources\"/>
    </mc:Choice>
  </mc:AlternateContent>
  <bookViews>
    <workbookView xWindow="0" yWindow="0" windowWidth="20490" windowHeight="7755"/>
  </bookViews>
  <sheets>
    <sheet name="Calculation" sheetId="1" r:id="rId1"/>
    <sheet name="Table 1" sheetId="3" r:id="rId2"/>
    <sheet name="Table 2" sheetId="5" r:id="rId3"/>
  </sheets>
  <definedNames>
    <definedName name="_xlnm.Print_Area" localSheetId="1">'Table 1'!$A$1:$E$56</definedName>
  </definedNames>
  <calcPr calcId="152511"/>
</workbook>
</file>

<file path=xl/calcChain.xml><?xml version="1.0" encoding="utf-8"?>
<calcChain xmlns="http://schemas.openxmlformats.org/spreadsheetml/2006/main">
  <c r="D31" i="1" l="1"/>
  <c r="F21" i="1"/>
  <c r="F22" i="1"/>
  <c r="E21" i="1"/>
  <c r="E22" i="1"/>
  <c r="E39" i="1"/>
  <c r="E40" i="1"/>
  <c r="D21" i="1"/>
  <c r="D22" i="1"/>
  <c r="F31" i="1"/>
  <c r="F17" i="1"/>
  <c r="E31" i="1"/>
  <c r="E17" i="1"/>
  <c r="D17" i="1"/>
  <c r="D35" i="1" s="1"/>
  <c r="E11" i="1"/>
  <c r="D23" i="1"/>
  <c r="E23" i="1"/>
  <c r="E35" i="1"/>
  <c r="F23" i="1"/>
  <c r="F35" i="1"/>
  <c r="F39" i="1"/>
  <c r="F40" i="1"/>
  <c r="D39" i="1" l="1"/>
  <c r="D40" i="1" s="1"/>
</calcChain>
</file>

<file path=xl/sharedStrings.xml><?xml version="1.0" encoding="utf-8"?>
<sst xmlns="http://schemas.openxmlformats.org/spreadsheetml/2006/main" count="166" uniqueCount="153">
  <si>
    <t>(For Solid Manure)</t>
  </si>
  <si>
    <t>Farm name:</t>
  </si>
  <si>
    <t>Manure Production period:</t>
  </si>
  <si>
    <t>Starting date:</t>
  </si>
  <si>
    <t>Ending date:</t>
  </si>
  <si>
    <t>A.</t>
  </si>
  <si>
    <t>Total days in manure production period:</t>
  </si>
  <si>
    <t>Livestock Information</t>
  </si>
  <si>
    <t>B.</t>
  </si>
  <si>
    <t>Livestock group</t>
  </si>
  <si>
    <t>C.</t>
  </si>
  <si>
    <t>Average weight (lbs.)</t>
  </si>
  <si>
    <t>D.</t>
  </si>
  <si>
    <t>E.</t>
  </si>
  <si>
    <t>F.</t>
  </si>
  <si>
    <t>G.</t>
  </si>
  <si>
    <t>H.</t>
  </si>
  <si>
    <t>I.</t>
  </si>
  <si>
    <t>J.</t>
  </si>
  <si>
    <t>Bedding Estimation</t>
  </si>
  <si>
    <t>K.</t>
  </si>
  <si>
    <t>Bedding type (straw, sawdust, etc.)</t>
  </si>
  <si>
    <t>L.</t>
  </si>
  <si>
    <t>M.</t>
  </si>
  <si>
    <t>N.</t>
  </si>
  <si>
    <t>Uncollected  Manure (Deposited on Pasture)</t>
  </si>
  <si>
    <t>O.</t>
  </si>
  <si>
    <t>Collected Solid Waste (Manure And Bedding)</t>
  </si>
  <si>
    <t>P.</t>
  </si>
  <si>
    <t>Q.</t>
  </si>
  <si>
    <r>
      <t xml:space="preserve">Weight of manure/AU/day (lbs.)                                      (see </t>
    </r>
    <r>
      <rPr>
        <b/>
        <sz val="12"/>
        <rFont val="Arial"/>
        <family val="2"/>
      </rPr>
      <t>Table 1</t>
    </r>
    <r>
      <rPr>
        <sz val="12"/>
        <rFont val="Arial"/>
        <family val="2"/>
      </rPr>
      <t>.)</t>
    </r>
  </si>
  <si>
    <t>Table 1. MANURE PRODUCTION RATES*</t>
  </si>
  <si>
    <t>Table 2. Density of Bedding Materials</t>
  </si>
  <si>
    <t>Loose Bedding Material</t>
  </si>
  <si>
    <t>Description</t>
  </si>
  <si>
    <t>Dairy</t>
  </si>
  <si>
    <t>Ground limestone</t>
  </si>
  <si>
    <t>Soil</t>
  </si>
  <si>
    <t>Other Legume Hay</t>
  </si>
  <si>
    <t>Beef</t>
  </si>
  <si>
    <t>Baled Bedding Material</t>
  </si>
  <si>
    <t>Density (lbs/cu. ft.)</t>
  </si>
  <si>
    <t>Swine</t>
  </si>
  <si>
    <t>Chopped Bedding Material</t>
  </si>
  <si>
    <t>MANURE QUANTITY ESTIMATION</t>
  </si>
  <si>
    <r>
      <t>Animal units (AU)                                                    [(</t>
    </r>
    <r>
      <rPr>
        <b/>
        <sz val="12"/>
        <rFont val="Arial"/>
        <family val="2"/>
      </rPr>
      <t>C</t>
    </r>
    <r>
      <rPr>
        <sz val="12"/>
        <rFont val="Arial"/>
        <family val="2"/>
      </rPr>
      <t xml:space="preserve"> x </t>
    </r>
    <r>
      <rPr>
        <b/>
        <sz val="12"/>
        <rFont val="Arial"/>
        <family val="2"/>
      </rPr>
      <t>D</t>
    </r>
    <r>
      <rPr>
        <sz val="12"/>
        <rFont val="Arial"/>
        <family val="2"/>
      </rPr>
      <t>)/1000]</t>
    </r>
  </si>
  <si>
    <r>
      <t xml:space="preserve">Density of bedding (lbs. per cu.ft.)                       (see </t>
    </r>
    <r>
      <rPr>
        <b/>
        <sz val="12"/>
        <rFont val="Arial"/>
        <family val="2"/>
      </rPr>
      <t>Table 2</t>
    </r>
    <r>
      <rPr>
        <sz val="12"/>
        <rFont val="Arial"/>
        <family val="2"/>
      </rPr>
      <t>.)</t>
    </r>
  </si>
  <si>
    <t>Hours per day confined</t>
  </si>
  <si>
    <t>R.</t>
  </si>
  <si>
    <t>S.</t>
  </si>
  <si>
    <r>
      <t xml:space="preserve">Volume of bedding this production period (cu.ft.). (If weight of bedding is known, proceed to </t>
    </r>
    <r>
      <rPr>
        <b/>
        <sz val="12"/>
        <rFont val="Arial"/>
        <family val="2"/>
      </rPr>
      <t>P</t>
    </r>
    <r>
      <rPr>
        <sz val="12"/>
        <rFont val="Arial"/>
        <family val="2"/>
      </rPr>
      <t xml:space="preserve"> and enter it directly.)</t>
    </r>
  </si>
  <si>
    <r>
      <t>Weight of bedding (tons)                                       [(</t>
    </r>
    <r>
      <rPr>
        <b/>
        <sz val="12"/>
        <rFont val="Arial"/>
        <family val="2"/>
      </rPr>
      <t>N</t>
    </r>
    <r>
      <rPr>
        <sz val="12"/>
        <rFont val="Arial"/>
        <family val="2"/>
      </rPr>
      <t xml:space="preserve"> x </t>
    </r>
    <r>
      <rPr>
        <b/>
        <sz val="12"/>
        <rFont val="Arial"/>
        <family val="2"/>
      </rPr>
      <t>O</t>
    </r>
    <r>
      <rPr>
        <sz val="12"/>
        <rFont val="Arial"/>
        <family val="2"/>
      </rPr>
      <t>)/2000]</t>
    </r>
  </si>
  <si>
    <r>
      <t>Weight of manure on pasture (tons)                                               [(</t>
    </r>
    <r>
      <rPr>
        <b/>
        <sz val="12"/>
        <rFont val="Arial"/>
        <family val="2"/>
      </rPr>
      <t>E</t>
    </r>
    <r>
      <rPr>
        <sz val="12"/>
        <rFont val="Arial"/>
        <family val="2"/>
      </rPr>
      <t xml:space="preserve"> x </t>
    </r>
    <r>
      <rPr>
        <b/>
        <sz val="12"/>
        <rFont val="Arial"/>
        <family val="2"/>
      </rPr>
      <t>L</t>
    </r>
    <r>
      <rPr>
        <sz val="12"/>
        <rFont val="Arial"/>
        <family val="2"/>
      </rPr>
      <t xml:space="preserve"> x </t>
    </r>
    <r>
      <rPr>
        <b/>
        <sz val="12"/>
        <rFont val="Arial"/>
        <family val="2"/>
      </rPr>
      <t>K</t>
    </r>
    <r>
      <rPr>
        <sz val="12"/>
        <rFont val="Arial"/>
        <family val="2"/>
      </rPr>
      <t>)/2000]</t>
    </r>
  </si>
  <si>
    <r>
      <t>Weight of collected manure (tons)                                             [(</t>
    </r>
    <r>
      <rPr>
        <b/>
        <sz val="12"/>
        <rFont val="Arial"/>
        <family val="2"/>
      </rPr>
      <t>E</t>
    </r>
    <r>
      <rPr>
        <sz val="12"/>
        <rFont val="Arial"/>
        <family val="2"/>
      </rPr>
      <t xml:space="preserve"> x </t>
    </r>
    <r>
      <rPr>
        <b/>
        <sz val="12"/>
        <rFont val="Arial"/>
        <family val="2"/>
      </rPr>
      <t>L</t>
    </r>
    <r>
      <rPr>
        <sz val="12"/>
        <rFont val="Arial"/>
        <family val="2"/>
      </rPr>
      <t xml:space="preserve"> x </t>
    </r>
    <r>
      <rPr>
        <b/>
        <sz val="12"/>
        <rFont val="Arial"/>
        <family val="2"/>
      </rPr>
      <t>J</t>
    </r>
    <r>
      <rPr>
        <sz val="12"/>
        <rFont val="Arial"/>
        <family val="2"/>
      </rPr>
      <t>)/2000]</t>
    </r>
  </si>
  <si>
    <r>
      <t>Weight  of collected manure &amp; bedding (tons)                                       (</t>
    </r>
    <r>
      <rPr>
        <b/>
        <sz val="12"/>
        <rFont val="Arial"/>
        <family val="2"/>
      </rPr>
      <t>P</t>
    </r>
    <r>
      <rPr>
        <sz val="12"/>
        <rFont val="Arial"/>
        <family val="2"/>
      </rPr>
      <t xml:space="preserve"> + </t>
    </r>
    <r>
      <rPr>
        <b/>
        <sz val="12"/>
        <rFont val="Arial"/>
        <family val="2"/>
      </rPr>
      <t>R</t>
    </r>
    <r>
      <rPr>
        <sz val="12"/>
        <rFont val="Arial"/>
        <family val="2"/>
      </rPr>
      <t>)</t>
    </r>
  </si>
  <si>
    <t># of animals</t>
  </si>
  <si>
    <t>Full days confined during manure production period</t>
  </si>
  <si>
    <t>Days partially confined during manure production period</t>
  </si>
  <si>
    <r>
      <t>Density (lbs/ft</t>
    </r>
    <r>
      <rPr>
        <vertAlign val="superscript"/>
        <sz val="16"/>
        <rFont val="Arial"/>
        <family val="2"/>
      </rPr>
      <t>3</t>
    </r>
    <r>
      <rPr>
        <sz val="16"/>
        <rFont val="Arial"/>
        <family val="2"/>
      </rPr>
      <t>)</t>
    </r>
  </si>
  <si>
    <t>Straw</t>
  </si>
  <si>
    <t>Wood shavings</t>
  </si>
  <si>
    <t>Sawdust</t>
  </si>
  <si>
    <t>Sand</t>
  </si>
  <si>
    <t>Non-Legume hay</t>
  </si>
  <si>
    <t>Alfalfa</t>
  </si>
  <si>
    <t>Newspapers</t>
  </si>
  <si>
    <r>
      <t xml:space="preserve">Day equivalents partially confined </t>
    </r>
    <r>
      <rPr>
        <b/>
        <sz val="12"/>
        <rFont val="Arial"/>
        <family val="2"/>
      </rPr>
      <t>(G * H)/24</t>
    </r>
  </si>
  <si>
    <r>
      <t>Total day equivalents confined                                                (</t>
    </r>
    <r>
      <rPr>
        <b/>
        <sz val="12"/>
        <rFont val="Arial"/>
        <family val="2"/>
      </rPr>
      <t>F</t>
    </r>
    <r>
      <rPr>
        <sz val="12"/>
        <rFont val="Arial"/>
        <family val="2"/>
      </rPr>
      <t xml:space="preserve"> + </t>
    </r>
    <r>
      <rPr>
        <b/>
        <sz val="12"/>
        <rFont val="Arial"/>
        <family val="2"/>
      </rPr>
      <t>I</t>
    </r>
    <r>
      <rPr>
        <sz val="12"/>
        <rFont val="Arial"/>
        <family val="2"/>
      </rPr>
      <t>)</t>
    </r>
  </si>
  <si>
    <r>
      <t>Total day equivalents unconfined on pasture                                            (</t>
    </r>
    <r>
      <rPr>
        <b/>
        <sz val="12"/>
        <rFont val="Arial"/>
        <family val="2"/>
      </rPr>
      <t>A</t>
    </r>
    <r>
      <rPr>
        <sz val="12"/>
        <rFont val="Arial"/>
        <family val="2"/>
      </rPr>
      <t xml:space="preserve"> - </t>
    </r>
    <r>
      <rPr>
        <b/>
        <sz val="12"/>
        <rFont val="Arial"/>
        <family val="2"/>
      </rPr>
      <t>J</t>
    </r>
    <r>
      <rPr>
        <sz val="12"/>
        <rFont val="Arial"/>
        <family val="2"/>
      </rPr>
      <t>)</t>
    </r>
  </si>
  <si>
    <t>AGRICULTURAL NUTRIENT MANAGEMENT PROGRAM</t>
  </si>
  <si>
    <r>
      <t xml:space="preserve">2.5 </t>
    </r>
    <r>
      <rPr>
        <vertAlign val="superscript"/>
        <sz val="16"/>
        <rFont val="Arial"/>
        <family val="2"/>
      </rPr>
      <t>*#</t>
    </r>
  </si>
  <si>
    <r>
      <t xml:space="preserve">9 </t>
    </r>
    <r>
      <rPr>
        <vertAlign val="superscript"/>
        <sz val="16"/>
        <rFont val="Arial"/>
        <family val="2"/>
      </rPr>
      <t>*#</t>
    </r>
  </si>
  <si>
    <r>
      <t xml:space="preserve">12 </t>
    </r>
    <r>
      <rPr>
        <vertAlign val="superscript"/>
        <sz val="16"/>
        <rFont val="Arial"/>
        <family val="2"/>
      </rPr>
      <t>*#</t>
    </r>
  </si>
  <si>
    <r>
      <t xml:space="preserve">95 </t>
    </r>
    <r>
      <rPr>
        <vertAlign val="superscript"/>
        <sz val="16"/>
        <rFont val="Arial"/>
        <family val="2"/>
      </rPr>
      <t>#</t>
    </r>
  </si>
  <si>
    <r>
      <t xml:space="preserve">75 </t>
    </r>
    <r>
      <rPr>
        <vertAlign val="superscript"/>
        <sz val="16"/>
        <rFont val="Arial"/>
        <family val="2"/>
      </rPr>
      <t>#</t>
    </r>
  </si>
  <si>
    <r>
      <t xml:space="preserve">105 </t>
    </r>
    <r>
      <rPr>
        <vertAlign val="superscript"/>
        <sz val="16"/>
        <rFont val="Arial"/>
        <family val="2"/>
      </rPr>
      <t>*#</t>
    </r>
  </si>
  <si>
    <r>
      <t xml:space="preserve">4 </t>
    </r>
    <r>
      <rPr>
        <vertAlign val="superscript"/>
        <sz val="16"/>
        <rFont val="Arial"/>
        <family val="2"/>
      </rPr>
      <t>*#</t>
    </r>
  </si>
  <si>
    <r>
      <t xml:space="preserve">4 </t>
    </r>
    <r>
      <rPr>
        <vertAlign val="superscript"/>
        <sz val="16"/>
        <rFont val="Arial"/>
        <family val="2"/>
      </rPr>
      <t>*</t>
    </r>
  </si>
  <si>
    <r>
      <t xml:space="preserve">4.25 </t>
    </r>
    <r>
      <rPr>
        <vertAlign val="superscript"/>
        <sz val="16"/>
        <rFont val="Arial"/>
        <family val="2"/>
      </rPr>
      <t>#</t>
    </r>
  </si>
  <si>
    <r>
      <t xml:space="preserve">5 </t>
    </r>
    <r>
      <rPr>
        <vertAlign val="superscript"/>
        <sz val="16"/>
        <rFont val="Arial"/>
        <family val="2"/>
      </rPr>
      <t>*</t>
    </r>
  </si>
  <si>
    <r>
      <t xml:space="preserve">20 </t>
    </r>
    <r>
      <rPr>
        <vertAlign val="superscript"/>
        <sz val="16"/>
        <rFont val="Arial"/>
        <family val="2"/>
      </rPr>
      <t>*</t>
    </r>
  </si>
  <si>
    <r>
      <t xml:space="preserve">7 </t>
    </r>
    <r>
      <rPr>
        <vertAlign val="superscript"/>
        <sz val="16"/>
        <rFont val="Arial"/>
        <family val="2"/>
      </rPr>
      <t>*</t>
    </r>
  </si>
  <si>
    <r>
      <t xml:space="preserve">8 </t>
    </r>
    <r>
      <rPr>
        <vertAlign val="superscript"/>
        <sz val="16"/>
        <rFont val="Arial"/>
        <family val="2"/>
      </rPr>
      <t>*</t>
    </r>
  </si>
  <si>
    <r>
      <t xml:space="preserve">7 </t>
    </r>
    <r>
      <rPr>
        <vertAlign val="superscript"/>
        <sz val="16"/>
        <rFont val="Arial"/>
        <family val="2"/>
      </rPr>
      <t>*#</t>
    </r>
  </si>
  <si>
    <r>
      <t xml:space="preserve">14 </t>
    </r>
    <r>
      <rPr>
        <vertAlign val="superscript"/>
        <sz val="16"/>
        <rFont val="Arial"/>
        <family val="2"/>
      </rPr>
      <t>*</t>
    </r>
  </si>
  <si>
    <r>
      <t>6</t>
    </r>
    <r>
      <rPr>
        <vertAlign val="superscript"/>
        <sz val="16"/>
        <rFont val="Arial"/>
        <family val="2"/>
      </rPr>
      <t xml:space="preserve"> *#</t>
    </r>
  </si>
  <si>
    <r>
      <t xml:space="preserve">6 </t>
    </r>
    <r>
      <rPr>
        <vertAlign val="superscript"/>
        <sz val="16"/>
        <rFont val="Arial"/>
        <family val="2"/>
      </rPr>
      <t>*</t>
    </r>
  </si>
  <si>
    <r>
      <t xml:space="preserve">6.5 </t>
    </r>
    <r>
      <rPr>
        <vertAlign val="superscript"/>
        <sz val="16"/>
        <rFont val="Arial"/>
        <family val="2"/>
      </rPr>
      <t>#</t>
    </r>
  </si>
  <si>
    <t>Values are approximate.</t>
  </si>
  <si>
    <r>
      <t>#</t>
    </r>
    <r>
      <rPr>
        <sz val="16"/>
        <rFont val="Arial"/>
      </rPr>
      <t xml:space="preserve"> USDA/NRCS </t>
    </r>
    <r>
      <rPr>
        <i/>
        <sz val="16"/>
        <rFont val="Arial"/>
        <family val="2"/>
      </rPr>
      <t>Agricultural Waste Management Field Handbook</t>
    </r>
  </si>
  <si>
    <r>
      <t xml:space="preserve">* </t>
    </r>
    <r>
      <rPr>
        <i/>
        <sz val="16"/>
        <rFont val="Arial"/>
        <family val="2"/>
      </rPr>
      <t>Manure Characteristics</t>
    </r>
    <r>
      <rPr>
        <sz val="16"/>
        <rFont val="Arial"/>
      </rPr>
      <t>, MWPS-18, Manure Management Systems Series</t>
    </r>
  </si>
  <si>
    <t>You can only edit values highlighted in blue</t>
  </si>
  <si>
    <t>Updated: 3-12-10</t>
  </si>
  <si>
    <t>March 2010, ANMP, UMCP</t>
  </si>
  <si>
    <r>
      <t>5</t>
    </r>
    <r>
      <rPr>
        <sz val="16"/>
        <rFont val="Arial"/>
        <family val="2"/>
      </rPr>
      <t xml:space="preserve"> Willie Lantz, Garrett College</t>
    </r>
  </si>
  <si>
    <t>University of Maryland Extension programs are open to all citizens without regard to race, color, gender, disability, religion, age, sexual orientation, marital or parental status, or national origin.</t>
  </si>
  <si>
    <t>ManureType</t>
  </si>
  <si>
    <t>Lbs manure/AU/day</t>
  </si>
  <si>
    <t>Cu. ft. manure/AU/day</t>
  </si>
  <si>
    <r>
      <t xml:space="preserve"> lactating cow</t>
    </r>
    <r>
      <rPr>
        <vertAlign val="superscript"/>
        <sz val="14"/>
        <rFont val="Arial"/>
        <family val="2"/>
      </rPr>
      <t>4</t>
    </r>
  </si>
  <si>
    <t xml:space="preserve">       12,500 lbs milk/yr</t>
  </si>
  <si>
    <t xml:space="preserve">       15,000 lbs milk/yr</t>
  </si>
  <si>
    <t xml:space="preserve">       17,500 lbs milk/yr</t>
  </si>
  <si>
    <t xml:space="preserve">       20,000 lbs milk/yr</t>
  </si>
  <si>
    <t xml:space="preserve">       22,500 lbs milk/yr</t>
  </si>
  <si>
    <t xml:space="preserve">       25,000 lbs milk/yr</t>
  </si>
  <si>
    <t xml:space="preserve">       27,500 lbs milk/yr</t>
  </si>
  <si>
    <t xml:space="preserve"> dry cow</t>
  </si>
  <si>
    <t xml:space="preserve"> heifer</t>
  </si>
  <si>
    <r>
      <t xml:space="preserve"> bull</t>
    </r>
    <r>
      <rPr>
        <vertAlign val="superscript"/>
        <sz val="14"/>
        <rFont val="Arial"/>
        <family val="2"/>
      </rPr>
      <t>2</t>
    </r>
  </si>
  <si>
    <t xml:space="preserve"> veal</t>
  </si>
  <si>
    <t xml:space="preserve"> feeder yearling (750 - 1100 lbs.) - high forage diet</t>
  </si>
  <si>
    <t xml:space="preserve"> feeder yearling (750 - 1100 lbs.) - high energy diet</t>
  </si>
  <si>
    <t xml:space="preserve"> calf (450 - 750 lbs.)</t>
  </si>
  <si>
    <t xml:space="preserve"> cow</t>
  </si>
  <si>
    <t xml:space="preserve"> bull</t>
  </si>
  <si>
    <t xml:space="preserve"> grower (up to 250 lbs.)</t>
  </si>
  <si>
    <t xml:space="preserve"> replacement gilt</t>
  </si>
  <si>
    <t xml:space="preserve"> sow - gestation</t>
  </si>
  <si>
    <t xml:space="preserve"> sow - lactation</t>
  </si>
  <si>
    <t xml:space="preserve"> boar</t>
  </si>
  <si>
    <t xml:space="preserve"> nursing / nursery pig (0 - 65 lbs.)</t>
  </si>
  <si>
    <r>
      <t>Poultry</t>
    </r>
    <r>
      <rPr>
        <sz val="14"/>
        <rFont val="Arial"/>
        <family val="2"/>
      </rPr>
      <t xml:space="preserve"> (Free Range)</t>
    </r>
    <r>
      <rPr>
        <vertAlign val="superscript"/>
        <sz val="14"/>
        <rFont val="Arial"/>
        <family val="2"/>
      </rPr>
      <t>6</t>
    </r>
    <r>
      <rPr>
        <sz val="14"/>
        <rFont val="Arial"/>
        <family val="2"/>
      </rPr>
      <t xml:space="preserve"> </t>
    </r>
  </si>
  <si>
    <t xml:space="preserve"> broiler</t>
  </si>
  <si>
    <t xml:space="preserve"> layers</t>
  </si>
  <si>
    <t xml:space="preserve"> turkeys</t>
  </si>
  <si>
    <r>
      <t xml:space="preserve"> ducks</t>
    </r>
    <r>
      <rPr>
        <vertAlign val="superscript"/>
        <sz val="14"/>
        <rFont val="Arial"/>
        <family val="2"/>
      </rPr>
      <t>3</t>
    </r>
    <r>
      <rPr>
        <sz val="14"/>
        <rFont val="Arial"/>
        <family val="2"/>
      </rPr>
      <t xml:space="preserve"> &amp; geese</t>
    </r>
    <r>
      <rPr>
        <vertAlign val="superscript"/>
        <sz val="14"/>
        <rFont val="Arial"/>
        <family val="2"/>
      </rPr>
      <t>1</t>
    </r>
  </si>
  <si>
    <t>Small Ruminants</t>
  </si>
  <si>
    <t xml:space="preserve"> sheep and goats</t>
  </si>
  <si>
    <r>
      <t xml:space="preserve"> </t>
    </r>
    <r>
      <rPr>
        <sz val="14"/>
        <rFont val="Arial"/>
        <family val="2"/>
      </rPr>
      <t>horses, mules</t>
    </r>
    <r>
      <rPr>
        <vertAlign val="superscript"/>
        <sz val="14"/>
        <rFont val="Arial"/>
        <family val="2"/>
      </rPr>
      <t>2</t>
    </r>
    <r>
      <rPr>
        <sz val="14"/>
        <rFont val="Arial"/>
        <family val="2"/>
      </rPr>
      <t>, donkeys</t>
    </r>
    <r>
      <rPr>
        <vertAlign val="superscript"/>
        <sz val="14"/>
        <rFont val="Arial"/>
        <family val="2"/>
      </rPr>
      <t>2</t>
    </r>
    <r>
      <rPr>
        <sz val="14"/>
        <rFont val="Arial"/>
        <family val="2"/>
      </rPr>
      <t>, zebras</t>
    </r>
    <r>
      <rPr>
        <vertAlign val="superscript"/>
        <sz val="14"/>
        <rFont val="Arial"/>
        <family val="2"/>
      </rPr>
      <t>2</t>
    </r>
  </si>
  <si>
    <t>Exotic Mammals</t>
  </si>
  <si>
    <r>
      <t xml:space="preserve"> llamas, alpacas, camels, yaks</t>
    </r>
    <r>
      <rPr>
        <vertAlign val="superscript"/>
        <sz val="14"/>
        <rFont val="Arial"/>
        <family val="2"/>
      </rPr>
      <t>2</t>
    </r>
  </si>
  <si>
    <r>
      <t xml:space="preserve"> bison, water buffalo</t>
    </r>
    <r>
      <rPr>
        <vertAlign val="superscript"/>
        <sz val="14"/>
        <rFont val="Arial"/>
        <family val="2"/>
      </rPr>
      <t>2</t>
    </r>
  </si>
  <si>
    <r>
      <t xml:space="preserve"> rabbit</t>
    </r>
    <r>
      <rPr>
        <vertAlign val="superscript"/>
        <sz val="14"/>
        <rFont val="Arial"/>
        <family val="2"/>
      </rPr>
      <t>5</t>
    </r>
  </si>
  <si>
    <r>
      <t xml:space="preserve"> kangaroos</t>
    </r>
    <r>
      <rPr>
        <vertAlign val="superscript"/>
        <sz val="14"/>
        <rFont val="Arial"/>
        <family val="2"/>
      </rPr>
      <t>1</t>
    </r>
  </si>
  <si>
    <r>
      <t xml:space="preserve"> monkeys</t>
    </r>
    <r>
      <rPr>
        <vertAlign val="superscript"/>
        <sz val="14"/>
        <rFont val="Arial"/>
        <family val="2"/>
      </rPr>
      <t>1</t>
    </r>
  </si>
  <si>
    <r>
      <t>Exotic Birds</t>
    </r>
    <r>
      <rPr>
        <vertAlign val="superscript"/>
        <sz val="14"/>
        <rFont val="Arial"/>
        <family val="2"/>
      </rPr>
      <t>1</t>
    </r>
  </si>
  <si>
    <t xml:space="preserve"> emu (breeding stock)</t>
  </si>
  <si>
    <t xml:space="preserve"> emu (young, growing birds)</t>
  </si>
  <si>
    <t xml:space="preserve"> ostrich</t>
  </si>
  <si>
    <r>
      <t xml:space="preserve"> quail</t>
    </r>
    <r>
      <rPr>
        <vertAlign val="superscript"/>
        <sz val="14"/>
        <rFont val="Arial"/>
        <family val="2"/>
      </rPr>
      <t xml:space="preserve"> </t>
    </r>
  </si>
  <si>
    <r>
      <t xml:space="preserve"> guinea fowl, pheasants &amp; peacocks</t>
    </r>
    <r>
      <rPr>
        <vertAlign val="superscript"/>
        <sz val="14"/>
        <rFont val="Arial"/>
        <family val="2"/>
      </rPr>
      <t xml:space="preserve"> </t>
    </r>
  </si>
  <si>
    <r>
      <t xml:space="preserve">* Estimates are from the USDA/NRCS, </t>
    </r>
    <r>
      <rPr>
        <i/>
        <sz val="16"/>
        <rFont val="Arial"/>
        <family val="2"/>
      </rPr>
      <t>Agricultural Waste Management</t>
    </r>
    <r>
      <rPr>
        <sz val="16"/>
        <rFont val="Arial"/>
        <family val="2"/>
      </rPr>
      <t xml:space="preserve"> Field Handbook unless otherwise indicated</t>
    </r>
  </si>
  <si>
    <r>
      <t>1</t>
    </r>
    <r>
      <rPr>
        <sz val="16"/>
        <rFont val="Arial"/>
        <family val="2"/>
      </rPr>
      <t xml:space="preserve"> Dr. Rosalina Angel, UMCP, Department of Animal and Avian Sciences</t>
    </r>
  </si>
  <si>
    <r>
      <t>2</t>
    </r>
    <r>
      <rPr>
        <sz val="16"/>
        <rFont val="Arial"/>
        <family val="2"/>
      </rPr>
      <t xml:space="preserve"> Dr. Richard Kohn, UMCP, Department of Animal and Avian Sciences</t>
    </r>
  </si>
  <si>
    <r>
      <t>3</t>
    </r>
    <r>
      <rPr>
        <sz val="16"/>
        <rFont val="Arial"/>
        <family val="2"/>
      </rPr>
      <t xml:space="preserve"> </t>
    </r>
    <r>
      <rPr>
        <i/>
        <sz val="16"/>
        <rFont val="Arial"/>
        <family val="2"/>
      </rPr>
      <t>Manure Characteristics</t>
    </r>
    <r>
      <rPr>
        <sz val="16"/>
        <rFont val="Arial"/>
        <family val="2"/>
      </rPr>
      <t>, MWPS-18, Manure Management Systems Series, 2000</t>
    </r>
  </si>
  <si>
    <r>
      <t>4</t>
    </r>
    <r>
      <rPr>
        <sz val="16"/>
        <rFont val="Arial"/>
        <family val="2"/>
      </rPr>
      <t xml:space="preserve"> USDA, NRCS AWM Software Program</t>
    </r>
  </si>
  <si>
    <r>
      <t>6</t>
    </r>
    <r>
      <rPr>
        <sz val="16"/>
        <rFont val="Arial"/>
        <family val="2"/>
      </rPr>
      <t xml:space="preserve"> Not appropriate for integrated poultry production</t>
    </r>
  </si>
  <si>
    <t>(301) 405-1319 | FAX (301) 314-7375</t>
  </si>
  <si>
    <t>0116 SYMONS HALL | ENVIRONMENTAL SCIENCE AND TECHNOLOGY | COLLEGE PARK, MARYLAND 20742</t>
  </si>
  <si>
    <t>LOCAL GOVERNMENTS | U.S. DEPARTMENT OF AGRICULTURE COOPERATING EQUAL OPPORTUNITY PROGRAMS</t>
  </si>
  <si>
    <t xml:space="preserve">Equus spp. </t>
  </si>
  <si>
    <t>Agricultural Nutrient Management Program, updated 8-8-2018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</si>
</sst>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7" x14ac:knownFonts="1">
    <font>
      <sz val="16"/>
      <name val="Arial"/>
    </font>
    <font>
      <sz val="12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8"/>
      <name val="Arial"/>
      <family val="2"/>
    </font>
    <font>
      <sz val="12"/>
      <name val="Arial"/>
    </font>
    <font>
      <b/>
      <sz val="16"/>
      <name val="Arial"/>
      <family val="2"/>
    </font>
    <font>
      <sz val="16"/>
      <name val="Arial"/>
      <family val="2"/>
    </font>
    <font>
      <vertAlign val="superscript"/>
      <sz val="16"/>
      <name val="Arial"/>
      <family val="2"/>
    </font>
    <font>
      <sz val="8"/>
      <name val="Arial"/>
      <family val="2"/>
    </font>
    <font>
      <sz val="9"/>
      <name val="Arial"/>
      <family val="2"/>
    </font>
    <font>
      <sz val="14"/>
      <name val="Arial"/>
      <family val="2"/>
    </font>
    <font>
      <i/>
      <sz val="16"/>
      <name val="Arial"/>
      <family val="2"/>
    </font>
    <font>
      <b/>
      <i/>
      <sz val="14"/>
      <name val="Arial"/>
      <family val="2"/>
    </font>
    <font>
      <sz val="10"/>
      <name val="Arial"/>
      <family val="2"/>
    </font>
    <font>
      <vertAlign val="superscript"/>
      <sz val="14"/>
      <name val="Arial"/>
      <family val="2"/>
    </font>
    <font>
      <sz val="14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</fills>
  <borders count="4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0"/>
      </top>
      <bottom style="thin">
        <color indexed="64"/>
      </bottom>
      <diagonal/>
    </border>
    <border>
      <left/>
      <right style="thin">
        <color indexed="64"/>
      </right>
      <top style="thin">
        <color indexed="0"/>
      </top>
      <bottom style="thin">
        <color indexed="64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13">
    <xf numFmtId="0" fontId="0" fillId="0" borderId="0" xfId="0"/>
    <xf numFmtId="0" fontId="1" fillId="0" borderId="0" xfId="0" applyFont="1"/>
    <xf numFmtId="0" fontId="1" fillId="0" borderId="0" xfId="0" applyFont="1" applyFill="1"/>
    <xf numFmtId="0" fontId="1" fillId="0" borderId="0" xfId="0" applyFont="1" applyAlignment="1">
      <alignment horizontal="center"/>
    </xf>
    <xf numFmtId="0" fontId="3" fillId="0" borderId="0" xfId="0" applyFont="1"/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3" fillId="0" borderId="6" xfId="0" applyFont="1" applyBorder="1" applyAlignment="1">
      <alignment vertical="top"/>
    </xf>
    <xf numFmtId="0" fontId="3" fillId="0" borderId="7" xfId="0" applyFont="1" applyBorder="1" applyAlignment="1">
      <alignment vertical="top"/>
    </xf>
    <xf numFmtId="0" fontId="1" fillId="0" borderId="8" xfId="0" applyFont="1" applyBorder="1"/>
    <xf numFmtId="0" fontId="1" fillId="0" borderId="1" xfId="0" applyFont="1" applyBorder="1"/>
    <xf numFmtId="0" fontId="1" fillId="0" borderId="2" xfId="0" applyFont="1" applyBorder="1"/>
    <xf numFmtId="0" fontId="3" fillId="0" borderId="8" xfId="0" applyFont="1" applyBorder="1" applyAlignment="1">
      <alignment vertical="top"/>
    </xf>
    <xf numFmtId="0" fontId="1" fillId="0" borderId="7" xfId="0" applyFont="1" applyBorder="1" applyAlignment="1">
      <alignment vertical="top"/>
    </xf>
    <xf numFmtId="0" fontId="1" fillId="0" borderId="9" xfId="0" applyFont="1" applyBorder="1" applyAlignment="1">
      <alignment horizontal="left" vertical="top" wrapText="1"/>
    </xf>
    <xf numFmtId="0" fontId="1" fillId="0" borderId="10" xfId="0" applyFont="1" applyBorder="1" applyAlignment="1">
      <alignment horizontal="left" vertical="top"/>
    </xf>
    <xf numFmtId="0" fontId="1" fillId="0" borderId="0" xfId="0" applyFont="1" applyAlignment="1">
      <alignment horizontal="right"/>
    </xf>
    <xf numFmtId="14" fontId="1" fillId="0" borderId="0" xfId="0" applyNumberFormat="1" applyFont="1"/>
    <xf numFmtId="0" fontId="7" fillId="2" borderId="11" xfId="0" applyFont="1" applyFill="1" applyBorder="1" applyAlignment="1">
      <alignment horizontal="left"/>
    </xf>
    <xf numFmtId="0" fontId="7" fillId="2" borderId="12" xfId="0" applyFont="1" applyFill="1" applyBorder="1" applyAlignment="1">
      <alignment horizontal="center"/>
    </xf>
    <xf numFmtId="0" fontId="7" fillId="0" borderId="13" xfId="0" applyFont="1" applyBorder="1"/>
    <xf numFmtId="0" fontId="7" fillId="0" borderId="14" xfId="0" applyFont="1" applyBorder="1" applyAlignment="1">
      <alignment horizontal="center"/>
    </xf>
    <xf numFmtId="0" fontId="7" fillId="0" borderId="15" xfId="0" applyFont="1" applyBorder="1"/>
    <xf numFmtId="0" fontId="7" fillId="0" borderId="16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9" fillId="0" borderId="0" xfId="0" applyFont="1" applyAlignment="1"/>
    <xf numFmtId="0" fontId="8" fillId="0" borderId="0" xfId="0" applyFont="1"/>
    <xf numFmtId="0" fontId="2" fillId="3" borderId="3" xfId="0" applyFont="1" applyFill="1" applyBorder="1" applyProtection="1">
      <protection locked="0"/>
    </xf>
    <xf numFmtId="0" fontId="1" fillId="3" borderId="3" xfId="0" applyFont="1" applyFill="1" applyBorder="1" applyProtection="1">
      <protection locked="0"/>
    </xf>
    <xf numFmtId="14" fontId="2" fillId="3" borderId="3" xfId="0" applyNumberFormat="1" applyFont="1" applyFill="1" applyBorder="1" applyAlignment="1" applyProtection="1">
      <alignment horizontal="center"/>
      <protection locked="0"/>
    </xf>
    <xf numFmtId="0" fontId="1" fillId="2" borderId="3" xfId="0" applyFont="1" applyFill="1" applyBorder="1" applyAlignment="1">
      <alignment horizontal="center"/>
    </xf>
    <xf numFmtId="0" fontId="1" fillId="3" borderId="17" xfId="0" applyFont="1" applyFill="1" applyBorder="1" applyAlignment="1" applyProtection="1">
      <alignment horizontal="center"/>
      <protection locked="0"/>
    </xf>
    <xf numFmtId="0" fontId="1" fillId="3" borderId="5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3" fontId="1" fillId="2" borderId="5" xfId="0" applyNumberFormat="1" applyFont="1" applyFill="1" applyBorder="1" applyAlignment="1" applyProtection="1">
      <alignment horizontal="center"/>
    </xf>
    <xf numFmtId="3" fontId="1" fillId="2" borderId="5" xfId="0" applyNumberFormat="1" applyFont="1" applyFill="1" applyBorder="1" applyAlignment="1">
      <alignment horizontal="center"/>
    </xf>
    <xf numFmtId="164" fontId="1" fillId="2" borderId="5" xfId="0" applyNumberFormat="1" applyFont="1" applyFill="1" applyBorder="1" applyAlignment="1" applyProtection="1">
      <alignment horizontal="center"/>
      <protection locked="0"/>
    </xf>
    <xf numFmtId="3" fontId="1" fillId="2" borderId="17" xfId="0" applyNumberFormat="1" applyFont="1" applyFill="1" applyBorder="1" applyAlignment="1">
      <alignment horizontal="center"/>
    </xf>
    <xf numFmtId="0" fontId="1" fillId="3" borderId="17" xfId="0" applyFont="1" applyFill="1" applyBorder="1" applyProtection="1">
      <protection locked="0"/>
    </xf>
    <xf numFmtId="0" fontId="9" fillId="0" borderId="0" xfId="0" applyFont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right"/>
    </xf>
    <xf numFmtId="0" fontId="14" fillId="0" borderId="0" xfId="0" applyFont="1" applyAlignment="1">
      <alignment horizontal="left"/>
    </xf>
    <xf numFmtId="0" fontId="11" fillId="0" borderId="32" xfId="0" applyFont="1" applyBorder="1" applyAlignment="1">
      <alignment vertical="center" wrapText="1"/>
    </xf>
    <xf numFmtId="0" fontId="16" fillId="0" borderId="32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11" fillId="0" borderId="5" xfId="0" applyFont="1" applyBorder="1" applyAlignment="1">
      <alignment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33" xfId="0" applyFont="1" applyBorder="1" applyAlignment="1">
      <alignment vertical="center" wrapText="1"/>
    </xf>
    <xf numFmtId="0" fontId="11" fillId="0" borderId="33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11" fillId="0" borderId="32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35" xfId="0" applyFont="1" applyBorder="1" applyAlignment="1">
      <alignment vertical="center" wrapText="1"/>
    </xf>
    <xf numFmtId="0" fontId="11" fillId="0" borderId="35" xfId="0" applyFont="1" applyBorder="1" applyAlignment="1">
      <alignment horizontal="center" vertical="center" wrapText="1"/>
    </xf>
    <xf numFmtId="0" fontId="11" fillId="0" borderId="36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11" fillId="0" borderId="38" xfId="0" applyFont="1" applyBorder="1" applyAlignment="1">
      <alignment vertical="center" wrapText="1"/>
    </xf>
    <xf numFmtId="0" fontId="11" fillId="0" borderId="38" xfId="0" applyFont="1" applyBorder="1" applyAlignment="1">
      <alignment horizontal="center" vertical="center" wrapText="1"/>
    </xf>
    <xf numFmtId="0" fontId="11" fillId="0" borderId="39" xfId="0" applyFont="1" applyBorder="1" applyAlignment="1">
      <alignment horizontal="center" vertical="center" wrapText="1"/>
    </xf>
    <xf numFmtId="0" fontId="13" fillId="0" borderId="23" xfId="0" applyFont="1" applyBorder="1" applyAlignment="1">
      <alignment horizontal="center" vertical="center" wrapText="1"/>
    </xf>
    <xf numFmtId="0" fontId="16" fillId="0" borderId="24" xfId="0" applyFont="1" applyBorder="1" applyAlignment="1">
      <alignment vertical="center" wrapText="1"/>
    </xf>
    <xf numFmtId="0" fontId="11" fillId="0" borderId="24" xfId="0" applyFont="1" applyBorder="1" applyAlignment="1">
      <alignment horizontal="center" vertical="center" wrapText="1"/>
    </xf>
    <xf numFmtId="0" fontId="11" fillId="0" borderId="25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0" fillId="0" borderId="0" xfId="0" applyBorder="1"/>
    <xf numFmtId="0" fontId="7" fillId="0" borderId="40" xfId="0" applyFont="1" applyFill="1" applyBorder="1" applyAlignment="1">
      <alignment horizontal="right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9" xfId="0" applyFont="1" applyBorder="1" applyAlignment="1">
      <alignment horizontal="left" vertical="top" wrapText="1"/>
    </xf>
    <xf numFmtId="0" fontId="1" fillId="0" borderId="10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3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1" fillId="0" borderId="1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0" fontId="5" fillId="0" borderId="20" xfId="0" applyFont="1" applyFill="1" applyBorder="1" applyAlignment="1">
      <alignment horizontal="left" vertical="top" wrapText="1"/>
    </xf>
    <xf numFmtId="0" fontId="5" fillId="0" borderId="21" xfId="0" applyFont="1" applyFill="1" applyBorder="1" applyAlignment="1">
      <alignment horizontal="left" vertical="top" wrapText="1"/>
    </xf>
    <xf numFmtId="0" fontId="5" fillId="0" borderId="18" xfId="0" applyFont="1" applyFill="1" applyBorder="1" applyAlignment="1">
      <alignment horizontal="left" vertical="top" wrapText="1"/>
    </xf>
    <xf numFmtId="0" fontId="5" fillId="0" borderId="19" xfId="0" applyFont="1" applyFill="1" applyBorder="1" applyAlignment="1">
      <alignment horizontal="left" vertical="top" wrapText="1"/>
    </xf>
    <xf numFmtId="0" fontId="5" fillId="0" borderId="9" xfId="0" applyFont="1" applyFill="1" applyBorder="1" applyAlignment="1">
      <alignment horizontal="left" vertical="top" wrapText="1"/>
    </xf>
    <xf numFmtId="0" fontId="5" fillId="0" borderId="10" xfId="0" applyFont="1" applyFill="1" applyBorder="1" applyAlignment="1">
      <alignment horizontal="left" vertical="top" wrapText="1"/>
    </xf>
    <xf numFmtId="0" fontId="3" fillId="0" borderId="11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/>
    </xf>
    <xf numFmtId="0" fontId="6" fillId="0" borderId="23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6" fillId="0" borderId="2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DDDDDD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EAEAEA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78741</xdr:colOff>
      <xdr:row>0</xdr:row>
      <xdr:rowOff>38100</xdr:rowOff>
    </xdr:from>
    <xdr:to>
      <xdr:col>2</xdr:col>
      <xdr:colOff>683641</xdr:colOff>
      <xdr:row>1</xdr:row>
      <xdr:rowOff>40640</xdr:rowOff>
    </xdr:to>
    <xdr:pic>
      <xdr:nvPicPr>
        <xdr:cNvPr id="3" name="Picture 2" descr="final_UMD_extension_wordmark_pms_Nutrient_Management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741" y="38100"/>
          <a:ext cx="1864740" cy="459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1948561</xdr:colOff>
      <xdr:row>0</xdr:row>
      <xdr:rowOff>807720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297936" cy="80772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2091436</xdr:colOff>
      <xdr:row>0</xdr:row>
      <xdr:rowOff>807720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297936" cy="8077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5"/>
  <sheetViews>
    <sheetView tabSelected="1" zoomScale="75" zoomScaleNormal="75" workbookViewId="0">
      <selection activeCell="G18" sqref="G18"/>
    </sheetView>
  </sheetViews>
  <sheetFormatPr defaultColWidth="8.6640625" defaultRowHeight="15" x14ac:dyDescent="0.2"/>
  <cols>
    <col min="1" max="1" width="2.33203125" style="1" customWidth="1"/>
    <col min="2" max="2" width="8.6640625" style="1"/>
    <col min="3" max="3" width="19.33203125" style="1" customWidth="1"/>
    <col min="4" max="6" width="12.58203125" style="1" customWidth="1"/>
    <col min="7" max="16384" width="8.6640625" style="1"/>
  </cols>
  <sheetData>
    <row r="1" spans="1:6" ht="36" customHeight="1" x14ac:dyDescent="0.2"/>
    <row r="2" spans="1:6" ht="23.25" x14ac:dyDescent="0.35">
      <c r="A2" s="78" t="s">
        <v>44</v>
      </c>
      <c r="B2" s="78"/>
      <c r="C2" s="78"/>
      <c r="D2" s="78"/>
      <c r="E2" s="78"/>
      <c r="F2" s="78"/>
    </row>
    <row r="3" spans="1:6" ht="18" x14ac:dyDescent="0.25">
      <c r="A3" s="79" t="s">
        <v>0</v>
      </c>
      <c r="B3" s="79"/>
      <c r="C3" s="79"/>
      <c r="D3" s="79"/>
      <c r="E3" s="79"/>
      <c r="F3" s="79"/>
    </row>
    <row r="4" spans="1:6" ht="33.75" customHeight="1" x14ac:dyDescent="0.2">
      <c r="B4" s="80" t="s">
        <v>91</v>
      </c>
      <c r="C4" s="81"/>
      <c r="D4" s="81"/>
      <c r="E4" s="81"/>
      <c r="F4" s="81"/>
    </row>
    <row r="5" spans="1:6" ht="15.75" x14ac:dyDescent="0.25">
      <c r="A5" s="1" t="s">
        <v>1</v>
      </c>
      <c r="C5" s="31"/>
      <c r="D5" s="32"/>
      <c r="E5" s="32"/>
      <c r="F5" s="2"/>
    </row>
    <row r="7" spans="1:6" ht="18" x14ac:dyDescent="0.25">
      <c r="A7" s="4" t="s">
        <v>2</v>
      </c>
    </row>
    <row r="9" spans="1:6" ht="15.75" x14ac:dyDescent="0.25">
      <c r="B9" s="1" t="s">
        <v>3</v>
      </c>
      <c r="C9" s="33"/>
      <c r="D9" s="19" t="s">
        <v>4</v>
      </c>
      <c r="E9" s="33"/>
    </row>
    <row r="10" spans="1:6" x14ac:dyDescent="0.2">
      <c r="C10" s="20"/>
      <c r="D10" s="3"/>
    </row>
    <row r="11" spans="1:6" ht="18" x14ac:dyDescent="0.25">
      <c r="A11" s="4" t="s">
        <v>5</v>
      </c>
      <c r="B11" s="1" t="s">
        <v>6</v>
      </c>
      <c r="E11" s="34">
        <f>IF(OR(ISBLANK(E9),ISBLANK(C9)),0,IF(C9&gt;E9,"ERROR",E9-C9+1))</f>
        <v>0</v>
      </c>
    </row>
    <row r="12" spans="1:6" ht="33" customHeight="1" x14ac:dyDescent="0.25">
      <c r="A12" s="77" t="s">
        <v>7</v>
      </c>
      <c r="B12" s="77"/>
      <c r="C12" s="77"/>
      <c r="D12" s="77"/>
      <c r="E12" s="77"/>
      <c r="F12" s="77"/>
    </row>
    <row r="13" spans="1:6" ht="18" x14ac:dyDescent="0.2">
      <c r="A13" s="15" t="s">
        <v>8</v>
      </c>
      <c r="B13" s="5" t="s">
        <v>9</v>
      </c>
      <c r="C13" s="6"/>
      <c r="D13" s="9">
        <v>1</v>
      </c>
      <c r="E13" s="9">
        <v>2</v>
      </c>
      <c r="F13" s="9">
        <v>3</v>
      </c>
    </row>
    <row r="14" spans="1:6" ht="30.75" customHeight="1" x14ac:dyDescent="0.2">
      <c r="A14" s="16"/>
      <c r="B14" s="7"/>
      <c r="C14" s="8"/>
      <c r="D14" s="35"/>
      <c r="E14" s="35"/>
      <c r="F14" s="35"/>
    </row>
    <row r="15" spans="1:6" ht="30.75" customHeight="1" x14ac:dyDescent="0.2">
      <c r="A15" s="10" t="s">
        <v>10</v>
      </c>
      <c r="B15" s="75" t="s">
        <v>11</v>
      </c>
      <c r="C15" s="76"/>
      <c r="D15" s="36"/>
      <c r="E15" s="36"/>
      <c r="F15" s="36"/>
    </row>
    <row r="16" spans="1:6" ht="29.25" customHeight="1" x14ac:dyDescent="0.2">
      <c r="A16" s="10" t="s">
        <v>12</v>
      </c>
      <c r="B16" s="17" t="s">
        <v>55</v>
      </c>
      <c r="C16" s="18"/>
      <c r="D16" s="36"/>
      <c r="E16" s="36"/>
      <c r="F16" s="36"/>
    </row>
    <row r="17" spans="1:6" ht="35.25" customHeight="1" x14ac:dyDescent="0.2">
      <c r="A17" s="15" t="s">
        <v>13</v>
      </c>
      <c r="B17" s="83" t="s">
        <v>45</v>
      </c>
      <c r="C17" s="84"/>
      <c r="D17" s="37">
        <f>(D15*D16)/1000</f>
        <v>0</v>
      </c>
      <c r="E17" s="37">
        <f>(E15*E16)/1000</f>
        <v>0</v>
      </c>
      <c r="F17" s="37">
        <f>(F15*F16)/1000</f>
        <v>0</v>
      </c>
    </row>
    <row r="18" spans="1:6" ht="34.5" customHeight="1" x14ac:dyDescent="0.2">
      <c r="A18" s="10" t="s">
        <v>14</v>
      </c>
      <c r="B18" s="75" t="s">
        <v>56</v>
      </c>
      <c r="C18" s="76"/>
      <c r="D18" s="36"/>
      <c r="E18" s="36"/>
      <c r="F18" s="36"/>
    </row>
    <row r="19" spans="1:6" ht="33" customHeight="1" x14ac:dyDescent="0.2">
      <c r="A19" s="10" t="s">
        <v>15</v>
      </c>
      <c r="B19" s="85" t="s">
        <v>57</v>
      </c>
      <c r="C19" s="86"/>
      <c r="D19" s="36"/>
      <c r="E19" s="36"/>
      <c r="F19" s="36"/>
    </row>
    <row r="20" spans="1:6" ht="24" customHeight="1" x14ac:dyDescent="0.2">
      <c r="A20" s="10" t="s">
        <v>16</v>
      </c>
      <c r="B20" s="87" t="s">
        <v>47</v>
      </c>
      <c r="C20" s="88"/>
      <c r="D20" s="36"/>
      <c r="E20" s="36"/>
      <c r="F20" s="36"/>
    </row>
    <row r="21" spans="1:6" ht="23.25" customHeight="1" x14ac:dyDescent="0.2">
      <c r="A21" s="10" t="s">
        <v>17</v>
      </c>
      <c r="B21" s="89" t="s">
        <v>66</v>
      </c>
      <c r="C21" s="90"/>
      <c r="D21" s="38">
        <f>(D19*D20)/24</f>
        <v>0</v>
      </c>
      <c r="E21" s="38">
        <f>(E19*E20)/24</f>
        <v>0</v>
      </c>
      <c r="F21" s="38">
        <f>(F19*F20)/24</f>
        <v>0</v>
      </c>
    </row>
    <row r="22" spans="1:6" ht="33" customHeight="1" x14ac:dyDescent="0.2">
      <c r="A22" s="10" t="s">
        <v>18</v>
      </c>
      <c r="B22" s="75" t="s">
        <v>67</v>
      </c>
      <c r="C22" s="76"/>
      <c r="D22" s="39">
        <f>(D18+D21)</f>
        <v>0</v>
      </c>
      <c r="E22" s="39">
        <f>(E18+E21)</f>
        <v>0</v>
      </c>
      <c r="F22" s="39">
        <f>(F18+F21)</f>
        <v>0</v>
      </c>
    </row>
    <row r="23" spans="1:6" ht="32.25" customHeight="1" x14ac:dyDescent="0.2">
      <c r="A23" s="10" t="s">
        <v>20</v>
      </c>
      <c r="B23" s="75" t="s">
        <v>68</v>
      </c>
      <c r="C23" s="76"/>
      <c r="D23" s="39">
        <f>+$E$11-D22</f>
        <v>0</v>
      </c>
      <c r="E23" s="39">
        <f>+$E$11-E22</f>
        <v>0</v>
      </c>
      <c r="F23" s="39">
        <f>+$E$11-F22</f>
        <v>0</v>
      </c>
    </row>
    <row r="24" spans="1:6" ht="33.75" customHeight="1" x14ac:dyDescent="0.2">
      <c r="A24" s="10" t="s">
        <v>22</v>
      </c>
      <c r="B24" s="75" t="s">
        <v>30</v>
      </c>
      <c r="C24" s="76"/>
      <c r="D24" s="36"/>
      <c r="E24" s="36"/>
      <c r="F24" s="36"/>
    </row>
    <row r="25" spans="1:6" ht="33.75" customHeight="1" x14ac:dyDescent="0.2"/>
    <row r="26" spans="1:6" ht="18" x14ac:dyDescent="0.25">
      <c r="A26" s="77" t="s">
        <v>19</v>
      </c>
      <c r="B26" s="77"/>
      <c r="C26" s="77"/>
      <c r="D26" s="77"/>
      <c r="E26" s="77"/>
      <c r="F26" s="77"/>
    </row>
    <row r="27" spans="1:6" x14ac:dyDescent="0.2">
      <c r="A27" s="12"/>
      <c r="B27" s="13"/>
      <c r="C27" s="14"/>
      <c r="D27" s="9">
        <v>1</v>
      </c>
      <c r="E27" s="9">
        <v>2</v>
      </c>
      <c r="F27" s="9">
        <v>3</v>
      </c>
    </row>
    <row r="28" spans="1:6" ht="21.75" customHeight="1" x14ac:dyDescent="0.2">
      <c r="A28" s="11" t="s">
        <v>23</v>
      </c>
      <c r="B28" s="73" t="s">
        <v>21</v>
      </c>
      <c r="C28" s="74"/>
      <c r="D28" s="42"/>
      <c r="E28" s="42"/>
      <c r="F28" s="42"/>
    </row>
    <row r="29" spans="1:6" ht="48.75" customHeight="1" x14ac:dyDescent="0.2">
      <c r="A29" s="10" t="s">
        <v>24</v>
      </c>
      <c r="B29" s="75" t="s">
        <v>50</v>
      </c>
      <c r="C29" s="76"/>
      <c r="D29" s="36"/>
      <c r="E29" s="36"/>
      <c r="F29" s="36"/>
    </row>
    <row r="30" spans="1:6" ht="33" customHeight="1" x14ac:dyDescent="0.2">
      <c r="A30" s="10" t="s">
        <v>26</v>
      </c>
      <c r="B30" s="75" t="s">
        <v>46</v>
      </c>
      <c r="C30" s="76"/>
      <c r="D30" s="36"/>
      <c r="E30" s="36"/>
      <c r="F30" s="36"/>
    </row>
    <row r="31" spans="1:6" ht="31.5" customHeight="1" x14ac:dyDescent="0.2">
      <c r="A31" s="10" t="s">
        <v>28</v>
      </c>
      <c r="B31" s="75" t="s">
        <v>51</v>
      </c>
      <c r="C31" s="76"/>
      <c r="D31" s="40">
        <f>(D29*D30)/2000</f>
        <v>0</v>
      </c>
      <c r="E31" s="40">
        <f>(E29*E30)/2000</f>
        <v>0</v>
      </c>
      <c r="F31" s="40">
        <f>(F29*F30)/2000</f>
        <v>0</v>
      </c>
    </row>
    <row r="32" spans="1:6" ht="32.25" customHeight="1" x14ac:dyDescent="0.2"/>
    <row r="33" spans="1:6" ht="18" x14ac:dyDescent="0.25">
      <c r="A33" s="77" t="s">
        <v>25</v>
      </c>
      <c r="B33" s="77"/>
      <c r="C33" s="77"/>
      <c r="D33" s="77"/>
      <c r="E33" s="77"/>
      <c r="F33" s="77"/>
    </row>
    <row r="34" spans="1:6" x14ac:dyDescent="0.2">
      <c r="A34" s="12"/>
      <c r="B34" s="13"/>
      <c r="C34" s="14"/>
      <c r="D34" s="9">
        <v>1</v>
      </c>
      <c r="E34" s="9">
        <v>2</v>
      </c>
      <c r="F34" s="9">
        <v>3</v>
      </c>
    </row>
    <row r="35" spans="1:6" ht="32.25" customHeight="1" x14ac:dyDescent="0.2">
      <c r="A35" s="11" t="s">
        <v>29</v>
      </c>
      <c r="B35" s="73" t="s">
        <v>52</v>
      </c>
      <c r="C35" s="74"/>
      <c r="D35" s="41">
        <f>(D17*D23*D24)/2000</f>
        <v>0</v>
      </c>
      <c r="E35" s="41">
        <f>(E17*E23*E24)/2000</f>
        <v>0</v>
      </c>
      <c r="F35" s="41">
        <f>(F17*F23*F24)/2000</f>
        <v>0</v>
      </c>
    </row>
    <row r="36" spans="1:6" ht="30.75" customHeight="1" x14ac:dyDescent="0.2"/>
    <row r="37" spans="1:6" ht="18" x14ac:dyDescent="0.25">
      <c r="A37" s="77" t="s">
        <v>27</v>
      </c>
      <c r="B37" s="77"/>
      <c r="C37" s="77"/>
      <c r="D37" s="77"/>
      <c r="E37" s="77"/>
      <c r="F37" s="77"/>
    </row>
    <row r="38" spans="1:6" x14ac:dyDescent="0.2">
      <c r="A38" s="12"/>
      <c r="B38" s="13"/>
      <c r="C38" s="14"/>
      <c r="D38" s="9">
        <v>1</v>
      </c>
      <c r="E38" s="9">
        <v>2</v>
      </c>
      <c r="F38" s="9">
        <v>3</v>
      </c>
    </row>
    <row r="39" spans="1:6" ht="32.25" customHeight="1" x14ac:dyDescent="0.2">
      <c r="A39" s="11" t="s">
        <v>48</v>
      </c>
      <c r="B39" s="73" t="s">
        <v>53</v>
      </c>
      <c r="C39" s="74"/>
      <c r="D39" s="41">
        <f>(D17*D22*D24)/2000</f>
        <v>0</v>
      </c>
      <c r="E39" s="41">
        <f>(E17*E22*E24)/2000</f>
        <v>0</v>
      </c>
      <c r="F39" s="41">
        <f>(F17*F22*F24)/2000</f>
        <v>0</v>
      </c>
    </row>
    <row r="40" spans="1:6" ht="32.25" customHeight="1" x14ac:dyDescent="0.2">
      <c r="A40" s="10" t="s">
        <v>49</v>
      </c>
      <c r="B40" s="75" t="s">
        <v>54</v>
      </c>
      <c r="C40" s="76"/>
      <c r="D40" s="39">
        <f>(D31+D39)</f>
        <v>0</v>
      </c>
      <c r="E40" s="39">
        <f>(E31+E39)</f>
        <v>0</v>
      </c>
      <c r="F40" s="39">
        <f>(F31+F39)</f>
        <v>0</v>
      </c>
    </row>
    <row r="41" spans="1:6" x14ac:dyDescent="0.2">
      <c r="F41" s="27" t="s">
        <v>92</v>
      </c>
    </row>
    <row r="42" spans="1:6" x14ac:dyDescent="0.2">
      <c r="A42" s="82" t="s">
        <v>69</v>
      </c>
      <c r="B42" s="82"/>
      <c r="C42" s="82"/>
      <c r="D42" s="82"/>
      <c r="E42" s="82"/>
      <c r="F42" s="82"/>
    </row>
    <row r="43" spans="1:6" x14ac:dyDescent="0.2">
      <c r="A43" s="82" t="s">
        <v>148</v>
      </c>
      <c r="B43" s="82"/>
      <c r="C43" s="82"/>
      <c r="D43" s="82"/>
      <c r="E43" s="82"/>
      <c r="F43" s="82"/>
    </row>
    <row r="44" spans="1:6" x14ac:dyDescent="0.2">
      <c r="A44" s="82" t="s">
        <v>149</v>
      </c>
      <c r="B44" s="82"/>
      <c r="C44" s="82"/>
      <c r="D44" s="82"/>
      <c r="E44" s="82"/>
      <c r="F44" s="82"/>
    </row>
    <row r="45" spans="1:6" x14ac:dyDescent="0.2">
      <c r="A45" s="82" t="s">
        <v>150</v>
      </c>
      <c r="B45" s="82"/>
      <c r="C45" s="82"/>
      <c r="D45" s="82"/>
      <c r="E45" s="82"/>
      <c r="F45" s="82"/>
    </row>
  </sheetData>
  <sheetProtection sheet="1" objects="1" scenarios="1"/>
  <mergeCells count="27">
    <mergeCell ref="A44:F44"/>
    <mergeCell ref="A45:F45"/>
    <mergeCell ref="B17:C17"/>
    <mergeCell ref="B18:C18"/>
    <mergeCell ref="B19:C19"/>
    <mergeCell ref="B23:C23"/>
    <mergeCell ref="B24:C24"/>
    <mergeCell ref="B39:C39"/>
    <mergeCell ref="B22:C22"/>
    <mergeCell ref="B20:C20"/>
    <mergeCell ref="B21:C21"/>
    <mergeCell ref="A42:F42"/>
    <mergeCell ref="A43:F43"/>
    <mergeCell ref="B40:C40"/>
    <mergeCell ref="A26:F26"/>
    <mergeCell ref="A37:F37"/>
    <mergeCell ref="A2:F2"/>
    <mergeCell ref="A3:F3"/>
    <mergeCell ref="A12:F12"/>
    <mergeCell ref="B15:C15"/>
    <mergeCell ref="B4:F4"/>
    <mergeCell ref="B35:C35"/>
    <mergeCell ref="B28:C28"/>
    <mergeCell ref="B29:C29"/>
    <mergeCell ref="B30:C30"/>
    <mergeCell ref="B31:C31"/>
    <mergeCell ref="A33:F33"/>
  </mergeCells>
  <phoneticPr fontId="0" type="noConversion"/>
  <pageMargins left="0.99" right="0.75" top="0.5" bottom="0.5" header="0.5" footer="0.5"/>
  <pageSetup scale="67" orientation="portrait" horizontalDpi="4294967292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5"/>
  <sheetViews>
    <sheetView topLeftCell="A32" zoomScale="60" zoomScaleNormal="60" workbookViewId="0">
      <selection activeCell="F45" sqref="F45"/>
    </sheetView>
  </sheetViews>
  <sheetFormatPr defaultRowHeight="20.25" x14ac:dyDescent="0.3"/>
  <cols>
    <col min="1" max="1" width="11.75" customWidth="1"/>
    <col min="2" max="2" width="51.1640625" customWidth="1"/>
    <col min="3" max="3" width="15.1640625" customWidth="1"/>
    <col min="4" max="4" width="14.33203125" customWidth="1"/>
    <col min="5" max="5" width="3.9140625" customWidth="1"/>
  </cols>
  <sheetData>
    <row r="1" spans="1:7" ht="63.75" customHeight="1" x14ac:dyDescent="0.3"/>
    <row r="2" spans="1:7" ht="21" thickBot="1" x14ac:dyDescent="0.35">
      <c r="A2" s="94" t="s">
        <v>31</v>
      </c>
      <c r="B2" s="94"/>
      <c r="C2" s="94"/>
      <c r="D2" s="94"/>
    </row>
    <row r="3" spans="1:7" ht="21" thickTop="1" x14ac:dyDescent="0.3">
      <c r="A3" s="95" t="s">
        <v>96</v>
      </c>
      <c r="B3" s="98" t="s">
        <v>34</v>
      </c>
      <c r="C3" s="101" t="s">
        <v>97</v>
      </c>
      <c r="D3" s="104" t="s">
        <v>98</v>
      </c>
    </row>
    <row r="4" spans="1:7" x14ac:dyDescent="0.3">
      <c r="A4" s="96"/>
      <c r="B4" s="99"/>
      <c r="C4" s="102"/>
      <c r="D4" s="105"/>
    </row>
    <row r="5" spans="1:7" ht="21" thickBot="1" x14ac:dyDescent="0.35">
      <c r="A5" s="97"/>
      <c r="B5" s="100"/>
      <c r="C5" s="103"/>
      <c r="D5" s="106"/>
    </row>
    <row r="6" spans="1:7" ht="21.75" thickTop="1" x14ac:dyDescent="0.3">
      <c r="A6" s="91" t="s">
        <v>35</v>
      </c>
      <c r="B6" s="47" t="s">
        <v>99</v>
      </c>
      <c r="C6" s="48"/>
      <c r="D6" s="49"/>
    </row>
    <row r="7" spans="1:7" x14ac:dyDescent="0.3">
      <c r="A7" s="92"/>
      <c r="B7" s="50" t="s">
        <v>100</v>
      </c>
      <c r="C7" s="51">
        <v>81</v>
      </c>
      <c r="D7" s="52">
        <v>1.3</v>
      </c>
    </row>
    <row r="8" spans="1:7" x14ac:dyDescent="0.3">
      <c r="A8" s="92"/>
      <c r="B8" s="50" t="s">
        <v>101</v>
      </c>
      <c r="C8" s="51">
        <v>88</v>
      </c>
      <c r="D8" s="52">
        <v>1.4</v>
      </c>
    </row>
    <row r="9" spans="1:7" x14ac:dyDescent="0.3">
      <c r="A9" s="92"/>
      <c r="B9" s="50" t="s">
        <v>102</v>
      </c>
      <c r="C9" s="51">
        <v>94</v>
      </c>
      <c r="D9" s="52">
        <v>1.5</v>
      </c>
    </row>
    <row r="10" spans="1:7" x14ac:dyDescent="0.3">
      <c r="A10" s="92"/>
      <c r="B10" s="50" t="s">
        <v>103</v>
      </c>
      <c r="C10" s="51">
        <v>100</v>
      </c>
      <c r="D10" s="52">
        <v>1.6</v>
      </c>
    </row>
    <row r="11" spans="1:7" x14ac:dyDescent="0.3">
      <c r="A11" s="92"/>
      <c r="B11" s="50" t="s">
        <v>104</v>
      </c>
      <c r="C11" s="51">
        <v>106</v>
      </c>
      <c r="D11" s="52">
        <v>1.7</v>
      </c>
    </row>
    <row r="12" spans="1:7" x14ac:dyDescent="0.3">
      <c r="A12" s="92"/>
      <c r="B12" s="50" t="s">
        <v>105</v>
      </c>
      <c r="C12" s="51">
        <v>113</v>
      </c>
      <c r="D12" s="52">
        <v>1.8</v>
      </c>
    </row>
    <row r="13" spans="1:7" x14ac:dyDescent="0.3">
      <c r="A13" s="92"/>
      <c r="B13" s="50" t="s">
        <v>106</v>
      </c>
      <c r="C13" s="51">
        <v>119</v>
      </c>
      <c r="D13" s="52">
        <v>1.9</v>
      </c>
      <c r="G13" s="44"/>
    </row>
    <row r="14" spans="1:7" x14ac:dyDescent="0.3">
      <c r="A14" s="92"/>
      <c r="B14" s="50" t="s">
        <v>107</v>
      </c>
      <c r="C14" s="51">
        <v>82</v>
      </c>
      <c r="D14" s="52">
        <v>1.3</v>
      </c>
    </row>
    <row r="15" spans="1:7" x14ac:dyDescent="0.3">
      <c r="A15" s="92"/>
      <c r="B15" s="50" t="s">
        <v>108</v>
      </c>
      <c r="C15" s="51">
        <v>85</v>
      </c>
      <c r="D15" s="52">
        <v>1.3</v>
      </c>
    </row>
    <row r="16" spans="1:7" ht="20.25" customHeight="1" x14ac:dyDescent="0.3">
      <c r="A16" s="92"/>
      <c r="B16" s="50" t="s">
        <v>109</v>
      </c>
      <c r="C16" s="51">
        <v>70</v>
      </c>
      <c r="D16" s="52">
        <v>1.1000000000000001</v>
      </c>
    </row>
    <row r="17" spans="1:4" ht="21" thickBot="1" x14ac:dyDescent="0.35">
      <c r="A17" s="93"/>
      <c r="B17" s="53" t="s">
        <v>110</v>
      </c>
      <c r="C17" s="54">
        <v>60</v>
      </c>
      <c r="D17" s="55">
        <v>0.96</v>
      </c>
    </row>
    <row r="18" spans="1:4" ht="21" thickTop="1" x14ac:dyDescent="0.3">
      <c r="A18" s="91" t="s">
        <v>39</v>
      </c>
      <c r="B18" s="47" t="s">
        <v>111</v>
      </c>
      <c r="C18" s="56">
        <v>59</v>
      </c>
      <c r="D18" s="57">
        <v>0.95</v>
      </c>
    </row>
    <row r="19" spans="1:4" x14ac:dyDescent="0.3">
      <c r="A19" s="92"/>
      <c r="B19" s="50" t="s">
        <v>112</v>
      </c>
      <c r="C19" s="51">
        <v>51</v>
      </c>
      <c r="D19" s="52">
        <v>0.82</v>
      </c>
    </row>
    <row r="20" spans="1:4" x14ac:dyDescent="0.3">
      <c r="A20" s="92"/>
      <c r="B20" s="50" t="s">
        <v>113</v>
      </c>
      <c r="C20" s="51">
        <v>58</v>
      </c>
      <c r="D20" s="52">
        <v>0.93</v>
      </c>
    </row>
    <row r="21" spans="1:4" x14ac:dyDescent="0.3">
      <c r="A21" s="92"/>
      <c r="B21" s="50" t="s">
        <v>114</v>
      </c>
      <c r="C21" s="51">
        <v>63</v>
      </c>
      <c r="D21" s="52">
        <v>1</v>
      </c>
    </row>
    <row r="22" spans="1:4" ht="21" thickBot="1" x14ac:dyDescent="0.35">
      <c r="A22" s="93"/>
      <c r="B22" s="53" t="s">
        <v>115</v>
      </c>
      <c r="C22" s="54">
        <v>63</v>
      </c>
      <c r="D22" s="55">
        <v>1</v>
      </c>
    </row>
    <row r="23" spans="1:4" ht="21" thickTop="1" x14ac:dyDescent="0.3">
      <c r="A23" s="91" t="s">
        <v>42</v>
      </c>
      <c r="B23" s="47" t="s">
        <v>116</v>
      </c>
      <c r="C23" s="56">
        <v>63</v>
      </c>
      <c r="D23" s="57">
        <v>1</v>
      </c>
    </row>
    <row r="24" spans="1:4" x14ac:dyDescent="0.3">
      <c r="A24" s="92"/>
      <c r="B24" s="50" t="s">
        <v>117</v>
      </c>
      <c r="C24" s="51">
        <v>33</v>
      </c>
      <c r="D24" s="52">
        <v>0.53</v>
      </c>
    </row>
    <row r="25" spans="1:4" x14ac:dyDescent="0.3">
      <c r="A25" s="92"/>
      <c r="B25" s="50" t="s">
        <v>118</v>
      </c>
      <c r="C25" s="51">
        <v>27</v>
      </c>
      <c r="D25" s="52">
        <v>0.44</v>
      </c>
    </row>
    <row r="26" spans="1:4" x14ac:dyDescent="0.3">
      <c r="A26" s="92"/>
      <c r="B26" s="50" t="s">
        <v>119</v>
      </c>
      <c r="C26" s="51">
        <v>60</v>
      </c>
      <c r="D26" s="52">
        <v>0.96</v>
      </c>
    </row>
    <row r="27" spans="1:4" x14ac:dyDescent="0.3">
      <c r="A27" s="92"/>
      <c r="B27" s="50" t="s">
        <v>120</v>
      </c>
      <c r="C27" s="51">
        <v>21</v>
      </c>
      <c r="D27" s="52">
        <v>0.33</v>
      </c>
    </row>
    <row r="28" spans="1:4" ht="21" thickBot="1" x14ac:dyDescent="0.35">
      <c r="A28" s="93"/>
      <c r="B28" s="53" t="s">
        <v>121</v>
      </c>
      <c r="C28" s="54">
        <v>65</v>
      </c>
      <c r="D28" s="55">
        <v>1.03</v>
      </c>
    </row>
    <row r="29" spans="1:4" ht="21" thickTop="1" x14ac:dyDescent="0.3">
      <c r="A29" s="91" t="s">
        <v>122</v>
      </c>
      <c r="B29" s="47" t="s">
        <v>123</v>
      </c>
      <c r="C29" s="56">
        <v>57</v>
      </c>
      <c r="D29" s="57"/>
    </row>
    <row r="30" spans="1:4" x14ac:dyDescent="0.3">
      <c r="A30" s="92"/>
      <c r="B30" s="50" t="s">
        <v>124</v>
      </c>
      <c r="C30" s="51">
        <v>61</v>
      </c>
      <c r="D30" s="52"/>
    </row>
    <row r="31" spans="1:4" x14ac:dyDescent="0.3">
      <c r="A31" s="92"/>
      <c r="B31" s="50" t="s">
        <v>125</v>
      </c>
      <c r="C31" s="51">
        <v>44</v>
      </c>
      <c r="D31" s="52"/>
    </row>
    <row r="32" spans="1:4" ht="21.75" thickBot="1" x14ac:dyDescent="0.35">
      <c r="A32" s="107"/>
      <c r="B32" s="58" t="s">
        <v>126</v>
      </c>
      <c r="C32" s="59">
        <v>55</v>
      </c>
      <c r="D32" s="60"/>
    </row>
    <row r="33" spans="1:4" ht="37.5" thickTop="1" thickBot="1" x14ac:dyDescent="0.35">
      <c r="A33" s="61" t="s">
        <v>127</v>
      </c>
      <c r="B33" s="62" t="s">
        <v>128</v>
      </c>
      <c r="C33" s="63">
        <v>40</v>
      </c>
      <c r="D33" s="64">
        <v>0.63</v>
      </c>
    </row>
    <row r="34" spans="1:4" ht="23.25" thickTop="1" thickBot="1" x14ac:dyDescent="0.35">
      <c r="A34" s="65" t="s">
        <v>151</v>
      </c>
      <c r="B34" s="66" t="s">
        <v>129</v>
      </c>
      <c r="C34" s="67">
        <v>50</v>
      </c>
      <c r="D34" s="68">
        <v>0.8</v>
      </c>
    </row>
    <row r="35" spans="1:4" ht="21.75" thickTop="1" x14ac:dyDescent="0.3">
      <c r="A35" s="108" t="s">
        <v>130</v>
      </c>
      <c r="B35" s="47" t="s">
        <v>131</v>
      </c>
      <c r="C35" s="56">
        <v>40</v>
      </c>
      <c r="D35" s="49"/>
    </row>
    <row r="36" spans="1:4" ht="21" x14ac:dyDescent="0.3">
      <c r="A36" s="109"/>
      <c r="B36" s="50" t="s">
        <v>132</v>
      </c>
      <c r="C36" s="51">
        <v>60</v>
      </c>
      <c r="D36" s="69"/>
    </row>
    <row r="37" spans="1:4" ht="21" x14ac:dyDescent="0.3">
      <c r="A37" s="109"/>
      <c r="B37" s="50" t="s">
        <v>133</v>
      </c>
      <c r="C37" s="51">
        <v>150</v>
      </c>
      <c r="D37" s="69"/>
    </row>
    <row r="38" spans="1:4" ht="21" x14ac:dyDescent="0.3">
      <c r="A38" s="109"/>
      <c r="B38" s="50" t="s">
        <v>134</v>
      </c>
      <c r="C38" s="51">
        <v>40</v>
      </c>
      <c r="D38" s="69"/>
    </row>
    <row r="39" spans="1:4" ht="21.75" thickBot="1" x14ac:dyDescent="0.35">
      <c r="A39" s="110"/>
      <c r="B39" s="53" t="s">
        <v>135</v>
      </c>
      <c r="C39" s="54">
        <v>33</v>
      </c>
      <c r="D39" s="70"/>
    </row>
    <row r="40" spans="1:4" ht="21" thickTop="1" x14ac:dyDescent="0.3">
      <c r="A40" s="91" t="s">
        <v>136</v>
      </c>
      <c r="B40" s="47" t="s">
        <v>137</v>
      </c>
      <c r="C40" s="56">
        <v>50</v>
      </c>
      <c r="D40" s="49"/>
    </row>
    <row r="41" spans="1:4" x14ac:dyDescent="0.3">
      <c r="A41" s="92"/>
      <c r="B41" s="50" t="s">
        <v>138</v>
      </c>
      <c r="C41" s="51">
        <v>40</v>
      </c>
      <c r="D41" s="69"/>
    </row>
    <row r="42" spans="1:4" x14ac:dyDescent="0.3">
      <c r="A42" s="92"/>
      <c r="B42" s="50" t="s">
        <v>139</v>
      </c>
      <c r="C42" s="51">
        <v>25</v>
      </c>
      <c r="D42" s="69"/>
    </row>
    <row r="43" spans="1:4" x14ac:dyDescent="0.3">
      <c r="A43" s="92"/>
      <c r="B43" s="50" t="s">
        <v>140</v>
      </c>
      <c r="C43" s="51">
        <v>80</v>
      </c>
      <c r="D43" s="69"/>
    </row>
    <row r="44" spans="1:4" ht="21" thickBot="1" x14ac:dyDescent="0.35">
      <c r="A44" s="93"/>
      <c r="B44" s="53" t="s">
        <v>141</v>
      </c>
      <c r="C44" s="54">
        <v>44</v>
      </c>
      <c r="D44" s="70"/>
    </row>
    <row r="45" spans="1:4" ht="21" thickTop="1" x14ac:dyDescent="0.3">
      <c r="A45" s="71"/>
      <c r="B45" s="72"/>
      <c r="D45" s="45" t="s">
        <v>152</v>
      </c>
    </row>
    <row r="46" spans="1:4" x14ac:dyDescent="0.3">
      <c r="B46" s="28"/>
      <c r="D46" s="28"/>
    </row>
    <row r="47" spans="1:4" x14ac:dyDescent="0.3">
      <c r="A47" s="44" t="s">
        <v>142</v>
      </c>
      <c r="D47" s="28"/>
    </row>
    <row r="48" spans="1:4" ht="23.25" x14ac:dyDescent="0.3">
      <c r="A48" s="30" t="s">
        <v>143</v>
      </c>
      <c r="D48" s="28"/>
    </row>
    <row r="49" spans="1:4" ht="23.25" x14ac:dyDescent="0.3">
      <c r="A49" s="30" t="s">
        <v>144</v>
      </c>
      <c r="D49" s="28"/>
    </row>
    <row r="50" spans="1:4" ht="23.25" x14ac:dyDescent="0.3">
      <c r="A50" s="30" t="s">
        <v>145</v>
      </c>
      <c r="D50" s="28"/>
    </row>
    <row r="51" spans="1:4" ht="23.25" x14ac:dyDescent="0.3">
      <c r="A51" s="30" t="s">
        <v>146</v>
      </c>
      <c r="D51" s="28"/>
    </row>
    <row r="52" spans="1:4" ht="23.25" x14ac:dyDescent="0.3">
      <c r="A52" s="30" t="s">
        <v>94</v>
      </c>
      <c r="D52" s="28"/>
    </row>
    <row r="53" spans="1:4" ht="23.25" x14ac:dyDescent="0.3">
      <c r="A53" s="30" t="s">
        <v>147</v>
      </c>
      <c r="D53" s="28"/>
    </row>
    <row r="54" spans="1:4" x14ac:dyDescent="0.3">
      <c r="A54" s="43"/>
      <c r="B54" s="43"/>
      <c r="C54" s="43"/>
      <c r="D54" s="43"/>
    </row>
    <row r="55" spans="1:4" x14ac:dyDescent="0.3">
      <c r="A55" s="46" t="s">
        <v>95</v>
      </c>
      <c r="B55" s="43"/>
      <c r="C55" s="43"/>
      <c r="D55" s="43"/>
    </row>
    <row r="56" spans="1:4" x14ac:dyDescent="0.3">
      <c r="A56" s="43"/>
      <c r="B56" s="43"/>
      <c r="C56" s="43"/>
      <c r="D56" s="43"/>
    </row>
    <row r="57" spans="1:4" x14ac:dyDescent="0.3">
      <c r="A57" s="43"/>
      <c r="B57" s="43"/>
      <c r="C57" s="43"/>
      <c r="D57" s="43"/>
    </row>
    <row r="58" spans="1:4" x14ac:dyDescent="0.3">
      <c r="A58" s="43"/>
      <c r="B58" s="43"/>
      <c r="C58" s="43"/>
      <c r="D58" s="43"/>
    </row>
    <row r="59" spans="1:4" x14ac:dyDescent="0.3">
      <c r="A59" s="43"/>
      <c r="B59" s="43"/>
      <c r="C59" s="43"/>
      <c r="D59" s="43"/>
    </row>
    <row r="60" spans="1:4" x14ac:dyDescent="0.3">
      <c r="B60" s="43"/>
      <c r="C60" s="43"/>
      <c r="D60" s="43"/>
    </row>
    <row r="61" spans="1:4" x14ac:dyDescent="0.3">
      <c r="A61" s="44"/>
      <c r="B61" s="43"/>
      <c r="C61" s="43"/>
      <c r="D61" s="43"/>
    </row>
    <row r="62" spans="1:4" x14ac:dyDescent="0.3">
      <c r="B62" s="43"/>
      <c r="C62" s="43"/>
      <c r="D62" s="43"/>
    </row>
    <row r="75" spans="7:7" x14ac:dyDescent="0.3">
      <c r="G75" s="44"/>
    </row>
  </sheetData>
  <mergeCells count="11">
    <mergeCell ref="A40:A44"/>
    <mergeCell ref="A2:D2"/>
    <mergeCell ref="A3:A5"/>
    <mergeCell ref="B3:B5"/>
    <mergeCell ref="C3:C5"/>
    <mergeCell ref="D3:D5"/>
    <mergeCell ref="A6:A17"/>
    <mergeCell ref="A18:A22"/>
    <mergeCell ref="A23:A28"/>
    <mergeCell ref="A29:A32"/>
    <mergeCell ref="A35:A39"/>
  </mergeCells>
  <phoneticPr fontId="0" type="noConversion"/>
  <printOptions horizontalCentered="1" verticalCentered="1"/>
  <pageMargins left="0.5" right="0.1" top="0.25" bottom="0.25" header="0.05" footer="0.05"/>
  <pageSetup scale="62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zoomScale="60" zoomScaleNormal="60" workbookViewId="0"/>
  </sheetViews>
  <sheetFormatPr defaultRowHeight="20.25" x14ac:dyDescent="0.3"/>
  <cols>
    <col min="1" max="1" width="10.5" customWidth="1"/>
    <col min="2" max="2" width="35.1640625" customWidth="1"/>
    <col min="3" max="3" width="38.1640625" customWidth="1"/>
  </cols>
  <sheetData>
    <row r="1" spans="2:3" ht="66.75" customHeight="1" x14ac:dyDescent="0.3"/>
    <row r="2" spans="2:3" ht="21" thickBot="1" x14ac:dyDescent="0.35">
      <c r="B2" s="112" t="s">
        <v>32</v>
      </c>
      <c r="C2" s="112"/>
    </row>
    <row r="3" spans="2:3" ht="24" thickTop="1" x14ac:dyDescent="0.3">
      <c r="B3" s="21" t="s">
        <v>33</v>
      </c>
      <c r="C3" s="22" t="s">
        <v>58</v>
      </c>
    </row>
    <row r="4" spans="2:3" ht="23.25" x14ac:dyDescent="0.3">
      <c r="B4" s="23" t="s">
        <v>59</v>
      </c>
      <c r="C4" s="24" t="s">
        <v>70</v>
      </c>
    </row>
    <row r="5" spans="2:3" ht="23.25" x14ac:dyDescent="0.3">
      <c r="B5" s="23" t="s">
        <v>60</v>
      </c>
      <c r="C5" s="24" t="s">
        <v>71</v>
      </c>
    </row>
    <row r="6" spans="2:3" ht="23.25" x14ac:dyDescent="0.3">
      <c r="B6" s="23" t="s">
        <v>61</v>
      </c>
      <c r="C6" s="24" t="s">
        <v>72</v>
      </c>
    </row>
    <row r="7" spans="2:3" ht="23.25" x14ac:dyDescent="0.3">
      <c r="B7" s="23" t="s">
        <v>36</v>
      </c>
      <c r="C7" s="24" t="s">
        <v>73</v>
      </c>
    </row>
    <row r="8" spans="2:3" ht="23.25" x14ac:dyDescent="0.3">
      <c r="B8" s="23" t="s">
        <v>37</v>
      </c>
      <c r="C8" s="24" t="s">
        <v>74</v>
      </c>
    </row>
    <row r="9" spans="2:3" ht="23.25" x14ac:dyDescent="0.3">
      <c r="B9" s="23" t="s">
        <v>62</v>
      </c>
      <c r="C9" s="24" t="s">
        <v>75</v>
      </c>
    </row>
    <row r="10" spans="2:3" ht="23.25" x14ac:dyDescent="0.3">
      <c r="B10" s="23" t="s">
        <v>63</v>
      </c>
      <c r="C10" s="24" t="s">
        <v>76</v>
      </c>
    </row>
    <row r="11" spans="2:3" ht="23.25" x14ac:dyDescent="0.3">
      <c r="B11" s="23" t="s">
        <v>64</v>
      </c>
      <c r="C11" s="24" t="s">
        <v>77</v>
      </c>
    </row>
    <row r="12" spans="2:3" ht="24" thickBot="1" x14ac:dyDescent="0.35">
      <c r="B12" s="25" t="s">
        <v>38</v>
      </c>
      <c r="C12" s="26" t="s">
        <v>78</v>
      </c>
    </row>
    <row r="13" spans="2:3" ht="21" thickTop="1" x14ac:dyDescent="0.3">
      <c r="B13" s="21" t="s">
        <v>40</v>
      </c>
      <c r="C13" s="22" t="s">
        <v>41</v>
      </c>
    </row>
    <row r="14" spans="2:3" ht="23.25" x14ac:dyDescent="0.3">
      <c r="B14" s="23" t="s">
        <v>59</v>
      </c>
      <c r="C14" s="24" t="s">
        <v>79</v>
      </c>
    </row>
    <row r="15" spans="2:3" ht="23.25" x14ac:dyDescent="0.3">
      <c r="B15" s="23" t="s">
        <v>60</v>
      </c>
      <c r="C15" s="24" t="s">
        <v>80</v>
      </c>
    </row>
    <row r="16" spans="2:3" ht="23.25" x14ac:dyDescent="0.3">
      <c r="B16" s="23" t="s">
        <v>63</v>
      </c>
      <c r="C16" s="24" t="s">
        <v>81</v>
      </c>
    </row>
    <row r="17" spans="1:4" ht="24" thickBot="1" x14ac:dyDescent="0.35">
      <c r="B17" s="25" t="s">
        <v>64</v>
      </c>
      <c r="C17" s="26" t="s">
        <v>82</v>
      </c>
    </row>
    <row r="18" spans="1:4" ht="24" thickTop="1" x14ac:dyDescent="0.3">
      <c r="B18" s="21" t="s">
        <v>43</v>
      </c>
      <c r="C18" s="22" t="s">
        <v>58</v>
      </c>
    </row>
    <row r="19" spans="1:4" ht="23.25" x14ac:dyDescent="0.3">
      <c r="B19" s="23" t="s">
        <v>59</v>
      </c>
      <c r="C19" s="24" t="s">
        <v>83</v>
      </c>
    </row>
    <row r="20" spans="1:4" ht="23.25" x14ac:dyDescent="0.3">
      <c r="B20" s="23" t="s">
        <v>65</v>
      </c>
      <c r="C20" s="24" t="s">
        <v>84</v>
      </c>
    </row>
    <row r="21" spans="1:4" ht="23.25" x14ac:dyDescent="0.3">
      <c r="B21" s="23" t="s">
        <v>63</v>
      </c>
      <c r="C21" s="24" t="s">
        <v>85</v>
      </c>
    </row>
    <row r="22" spans="1:4" ht="23.25" x14ac:dyDescent="0.3">
      <c r="B22" s="23" t="s">
        <v>64</v>
      </c>
      <c r="C22" s="24" t="s">
        <v>86</v>
      </c>
    </row>
    <row r="23" spans="1:4" ht="24" thickBot="1" x14ac:dyDescent="0.35">
      <c r="B23" s="25" t="s">
        <v>38</v>
      </c>
      <c r="C23" s="26" t="s">
        <v>87</v>
      </c>
    </row>
    <row r="24" spans="1:4" ht="21" thickTop="1" x14ac:dyDescent="0.3"/>
    <row r="25" spans="1:4" x14ac:dyDescent="0.3">
      <c r="A25" s="29"/>
      <c r="B25" t="s">
        <v>88</v>
      </c>
      <c r="D25" s="29"/>
    </row>
    <row r="26" spans="1:4" ht="23.25" x14ac:dyDescent="0.3">
      <c r="A26" s="29"/>
      <c r="B26" s="30" t="s">
        <v>89</v>
      </c>
      <c r="D26" s="29"/>
    </row>
    <row r="27" spans="1:4" x14ac:dyDescent="0.3">
      <c r="A27" s="29"/>
      <c r="B27" t="s">
        <v>90</v>
      </c>
      <c r="D27" s="29"/>
    </row>
    <row r="28" spans="1:4" x14ac:dyDescent="0.3">
      <c r="A28" s="29"/>
      <c r="D28" s="29"/>
    </row>
    <row r="29" spans="1:4" x14ac:dyDescent="0.3">
      <c r="B29" t="s">
        <v>93</v>
      </c>
    </row>
    <row r="31" spans="1:4" x14ac:dyDescent="0.3">
      <c r="B31" s="111" t="s">
        <v>69</v>
      </c>
      <c r="C31" s="111"/>
    </row>
    <row r="32" spans="1:4" x14ac:dyDescent="0.3">
      <c r="B32" s="111" t="s">
        <v>148</v>
      </c>
      <c r="C32" s="111"/>
    </row>
    <row r="33" spans="2:3" x14ac:dyDescent="0.3">
      <c r="B33" s="111" t="s">
        <v>149</v>
      </c>
      <c r="C33" s="111"/>
    </row>
    <row r="34" spans="2:3" x14ac:dyDescent="0.3">
      <c r="B34" s="111" t="s">
        <v>150</v>
      </c>
      <c r="C34" s="111"/>
    </row>
  </sheetData>
  <sheetProtection sheet="1" objects="1" scenarios="1"/>
  <mergeCells count="5">
    <mergeCell ref="B31:C31"/>
    <mergeCell ref="B32:C32"/>
    <mergeCell ref="B2:C2"/>
    <mergeCell ref="B33:C33"/>
    <mergeCell ref="B34:C34"/>
  </mergeCells>
  <phoneticPr fontId="0" type="noConversion"/>
  <pageMargins left="0.75" right="0.75" top="1" bottom="1" header="0.5" footer="0.5"/>
  <pageSetup scale="67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Calculation</vt:lpstr>
      <vt:lpstr>Table 1</vt:lpstr>
      <vt:lpstr>Table 2</vt:lpstr>
      <vt:lpstr>'Table 1'!Print_Area</vt:lpstr>
    </vt:vector>
  </TitlesOfParts>
  <Company>umcp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agnr</dc:creator>
  <cp:lastModifiedBy>Emileigh Lucas</cp:lastModifiedBy>
  <cp:lastPrinted>2015-01-06T22:07:15Z</cp:lastPrinted>
  <dcterms:created xsi:type="dcterms:W3CDTF">2003-03-07T18:19:37Z</dcterms:created>
  <dcterms:modified xsi:type="dcterms:W3CDTF">2018-08-10T16:59:22Z</dcterms:modified>
</cp:coreProperties>
</file>